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<sst xmlns="http://schemas.openxmlformats.org/spreadsheetml/2006/main" count="191" uniqueCount="94">
  <si>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</si>
  <si>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</si>
  <si>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</si>
  <si>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</si>
  <si>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</si>
  <si>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</si>
  <si>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</si>
  <si>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</si>
  <si>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</si>
  <si>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</si>
  <si>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</si>
  <si>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</si>
  <si>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</si>
  <si>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</si>
  <si>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</si>
  <si>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</si>
  <si>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</si>
  <si>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</si>
  <si>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</si>
  <si>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</si>
  <si>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</si>
  <si>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</si>
  <si>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</si>
  <si>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</si>
  <si>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</si>
  <si>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</si>
  <si>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</si>
  <si>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</si>
  <si>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</si>
  <si>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</si>
  <si>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</si>
  <si>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</si>
  <si>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</si>
  <si>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</si>
  <si>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</si>
  <si>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</si>
  <si>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</si>
  <si>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</si>
  <si>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</si>
  <si>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</si>
  <si>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</si>
  <si>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</si>
  <si>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</si>
  <si>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</si>
  <si>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</si>
  <si>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</si>
  <si>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</si>
  <si>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</si>
  <si>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</si>
  <si>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</si>
  <si>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</si>
  <si>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</si>
  <si>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</si>
  <si>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</si>
  <si>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</si>
  <si>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</si>
  <si>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</si>
  <si>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</si>
  <si>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</si>
  <si>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</si>
  <si>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</si>
  <si>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</si>
  <si>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</si>
  <si>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</si>
  <si>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</si>
  <si>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</si>
  <si>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</si>
  <si>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</si>
  <si>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</si>
  <si>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</si>
  <si>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</si>
  <si>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</si>
  <si>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</si>
  <si>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</si>
  <si>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</si>
  <si>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</si>
  <si>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</si>
  <si>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</si>
  <si>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</si>
  <si>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</si>
  <si>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</si>
  <si>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</si>
  <si>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</si>
  <si>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</si>
  <si>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</si>
  <si>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</si>
  <si>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</si>
  <si>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</si>
  <si>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</si>
  <si>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</si>
  <si>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20.04.2018</t>
  </si>
  <si>
    <r>
      <t xml:space="preserve">станом на 20.04.2018р.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</si>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</sst>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5.15"/>
      <color indexed="8"/>
      <name val="Times New Roman"/>
      <family val="1"/>
    </font>
    <font>
      <sz val="6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03788"/>
        <c:crosses val="autoZero"/>
        <c:auto val="0"/>
        <c:lblOffset val="100"/>
        <c:tickLblSkip val="1"/>
        <c:noMultiLvlLbl val="0"/>
      </c:catAx>
      <c:valAx>
        <c:axId val="263037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26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5407501"/>
        <c:axId val="50232054"/>
      </c:lineChart>
      <c:catAx>
        <c:axId val="35407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32054"/>
        <c:crosses val="autoZero"/>
        <c:auto val="0"/>
        <c:lblOffset val="100"/>
        <c:tickLblSkip val="1"/>
        <c:noMultiLvlLbl val="0"/>
      </c:catAx>
      <c:valAx>
        <c:axId val="502320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075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9435303"/>
        <c:axId val="42264544"/>
      </c:lineChart>
      <c:catAx>
        <c:axId val="49435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4544"/>
        <c:crosses val="autoZero"/>
        <c:auto val="0"/>
        <c:lblOffset val="100"/>
        <c:tickLblSkip val="1"/>
        <c:noMultiLvlLbl val="0"/>
      </c:catAx>
      <c:valAx>
        <c:axId val="422645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353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4836577"/>
        <c:axId val="876010"/>
      </c:lineChart>
      <c:catAx>
        <c:axId val="448365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6010"/>
        <c:crosses val="autoZero"/>
        <c:auto val="0"/>
        <c:lblOffset val="100"/>
        <c:tickLblSkip val="1"/>
        <c:noMultiLvlLbl val="0"/>
      </c:catAx>
      <c:valAx>
        <c:axId val="87601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365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20.04.2018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884091"/>
        <c:axId val="3847956"/>
      </c:bar3D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4091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4631605"/>
        <c:axId val="43248990"/>
      </c:bar3D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454 168,6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-54 548,0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-48 122,7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66</v>
      </c>
      <c r="S1" s="137"/>
      <c r="T1" s="137"/>
      <c r="U1" s="137"/>
      <c r="V1" s="137"/>
      <c r="W1" s="138"/>
    </row>
    <row r="2" spans="1:23" ht="1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7">
        <v>0</v>
      </c>
      <c r="V4" s="14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0">
        <v>1</v>
      </c>
      <c r="V5" s="11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1">
        <v>0</v>
      </c>
      <c r="V7" s="13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0">
        <v>0</v>
      </c>
      <c r="V8" s="11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0">
        <v>0</v>
      </c>
      <c r="V10" s="11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0">
        <v>0</v>
      </c>
      <c r="V12" s="11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0">
        <v>0</v>
      </c>
      <c r="V14" s="11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0">
        <v>0</v>
      </c>
      <c r="V16" s="11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0">
        <v>0</v>
      </c>
      <c r="V18" s="11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0">
        <v>0</v>
      </c>
      <c r="V19" s="11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0">
        <v>0</v>
      </c>
      <c r="V21" s="11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0">
        <v>0</v>
      </c>
      <c r="V22" s="11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5">
        <v>0</v>
      </c>
      <c r="V23" s="12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7">
        <f>SUM(U4:U23)</f>
        <v>1</v>
      </c>
      <c r="V24" s="12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43132</v>
      </c>
      <c r="S29" s="130">
        <f>14560.55/1000</f>
        <v>14.56055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43132</v>
      </c>
      <c r="S39" s="119">
        <f>4362046.31/1000</f>
        <v>4362.04631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73</v>
      </c>
      <c r="S1" s="137"/>
      <c r="T1" s="137"/>
      <c r="U1" s="137"/>
      <c r="V1" s="137"/>
      <c r="W1" s="138"/>
    </row>
    <row r="2" spans="1:23" ht="15" thickBo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78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0">
        <v>0</v>
      </c>
      <c r="V5" s="11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0">
        <v>0</v>
      </c>
      <c r="V8" s="11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0">
        <v>0</v>
      </c>
      <c r="V9" s="11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0">
        <v>1</v>
      </c>
      <c r="V10" s="11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0">
        <v>0</v>
      </c>
      <c r="V12" s="11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0">
        <v>0</v>
      </c>
      <c r="V15" s="11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0">
        <v>0</v>
      </c>
      <c r="V18" s="11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0">
        <v>0</v>
      </c>
      <c r="V19" s="11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0">
        <v>0</v>
      </c>
      <c r="V21" s="11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5">
        <v>0</v>
      </c>
      <c r="V23" s="12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7">
        <f>SUM(U4:U23)</f>
        <v>1</v>
      </c>
      <c r="V24" s="12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43160</v>
      </c>
      <c r="S29" s="130">
        <v>144.8304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43160</v>
      </c>
      <c r="S39" s="119">
        <v>4586.3857499999995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82</v>
      </c>
      <c r="S1" s="137"/>
      <c r="T1" s="137"/>
      <c r="U1" s="137"/>
      <c r="V1" s="137"/>
      <c r="W1" s="138"/>
    </row>
    <row r="2" spans="1:23" ht="15" thickBo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84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0">
        <v>0</v>
      </c>
      <c r="V5" s="11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0">
        <v>1</v>
      </c>
      <c r="V8" s="11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0">
        <v>0</v>
      </c>
      <c r="V10" s="11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0">
        <v>0</v>
      </c>
      <c r="V12" s="11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0">
        <v>0</v>
      </c>
      <c r="V13" s="11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0">
        <v>0</v>
      </c>
      <c r="V14" s="11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0">
        <v>0</v>
      </c>
      <c r="V18" s="11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0">
        <v>0</v>
      </c>
      <c r="V19" s="11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0">
        <v>0</v>
      </c>
      <c r="V20" s="11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0">
        <v>0</v>
      </c>
      <c r="V21" s="11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0">
        <v>0</v>
      </c>
      <c r="V23" s="11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25"/>
      <c r="V24" s="12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27">
        <f>SUM(U4:U24)</f>
        <v>1</v>
      </c>
      <c r="V25" s="12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5" t="s">
        <v>33</v>
      </c>
      <c r="S28" s="115"/>
      <c r="T28" s="115"/>
      <c r="U28" s="11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>
        <v>43191</v>
      </c>
      <c r="S30" s="130">
        <v>36.88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45</v>
      </c>
      <c r="T33" s="11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4" t="s">
        <v>40</v>
      </c>
      <c r="T34" s="11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30</v>
      </c>
      <c r="S38" s="115"/>
      <c r="T38" s="115"/>
      <c r="U38" s="11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31</v>
      </c>
      <c r="S39" s="116"/>
      <c r="T39" s="116"/>
      <c r="U39" s="11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>
        <v>43191</v>
      </c>
      <c r="S40" s="119">
        <v>6267.390409999999</v>
      </c>
      <c r="T40" s="120"/>
      <c r="U40" s="12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/>
      <c r="S41" s="122"/>
      <c r="T41" s="123"/>
      <c r="U41" s="12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86</v>
      </c>
      <c r="S1" s="137"/>
      <c r="T1" s="137"/>
      <c r="U1" s="137"/>
      <c r="V1" s="137"/>
      <c r="W1" s="138"/>
    </row>
    <row r="2" spans="1:23" ht="15" thickBo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91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5811.373076923076</v>
      </c>
      <c r="R4" s="94">
        <v>0</v>
      </c>
      <c r="S4" s="95">
        <v>0</v>
      </c>
      <c r="T4" s="96">
        <v>87.5</v>
      </c>
      <c r="U4" s="147">
        <v>0</v>
      </c>
      <c r="V4" s="14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5811.4</v>
      </c>
      <c r="R5" s="69">
        <v>76</v>
      </c>
      <c r="S5" s="65">
        <v>0</v>
      </c>
      <c r="T5" s="70">
        <v>0</v>
      </c>
      <c r="U5" s="110">
        <v>0</v>
      </c>
      <c r="V5" s="11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5811.4</v>
      </c>
      <c r="R6" s="71">
        <v>0</v>
      </c>
      <c r="S6" s="72">
        <v>0</v>
      </c>
      <c r="T6" s="73">
        <v>26</v>
      </c>
      <c r="U6" s="131">
        <v>0</v>
      </c>
      <c r="V6" s="13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5811.4</v>
      </c>
      <c r="R7" s="71">
        <v>0</v>
      </c>
      <c r="S7" s="72">
        <v>0</v>
      </c>
      <c r="T7" s="73">
        <v>130.25</v>
      </c>
      <c r="U7" s="131">
        <v>0</v>
      </c>
      <c r="V7" s="13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5811.4</v>
      </c>
      <c r="R8" s="71">
        <v>113.2</v>
      </c>
      <c r="S8" s="72">
        <v>0</v>
      </c>
      <c r="T8" s="70">
        <v>10</v>
      </c>
      <c r="U8" s="110">
        <v>0</v>
      </c>
      <c r="V8" s="111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5811.4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5811.4</v>
      </c>
      <c r="R10" s="71">
        <v>0</v>
      </c>
      <c r="S10" s="72">
        <v>0</v>
      </c>
      <c r="T10" s="70">
        <v>7</v>
      </c>
      <c r="U10" s="110">
        <v>0</v>
      </c>
      <c r="V10" s="11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5811.4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5811.4</v>
      </c>
      <c r="R12" s="69">
        <v>0</v>
      </c>
      <c r="S12" s="65">
        <v>0</v>
      </c>
      <c r="T12" s="70">
        <v>0</v>
      </c>
      <c r="U12" s="110">
        <v>0</v>
      </c>
      <c r="V12" s="111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5811.4</v>
      </c>
      <c r="R13" s="69">
        <v>0</v>
      </c>
      <c r="S13" s="65">
        <v>0</v>
      </c>
      <c r="T13" s="70">
        <v>18.94</v>
      </c>
      <c r="U13" s="110">
        <v>0</v>
      </c>
      <c r="V13" s="111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5811.4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5811.4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5811.4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10000</v>
      </c>
      <c r="P17" s="3">
        <f t="shared" si="2"/>
        <v>0</v>
      </c>
      <c r="Q17" s="2">
        <v>5811.4</v>
      </c>
      <c r="R17" s="69"/>
      <c r="S17" s="65"/>
      <c r="T17" s="74"/>
      <c r="U17" s="110"/>
      <c r="V17" s="111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5811.4</v>
      </c>
      <c r="R18" s="69"/>
      <c r="S18" s="65"/>
      <c r="T18" s="70"/>
      <c r="U18" s="110"/>
      <c r="V18" s="111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5811.4</v>
      </c>
      <c r="R19" s="69"/>
      <c r="S19" s="65"/>
      <c r="T19" s="70"/>
      <c r="U19" s="110"/>
      <c r="V19" s="111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5811.4</v>
      </c>
      <c r="R20" s="69"/>
      <c r="S20" s="65"/>
      <c r="T20" s="70"/>
      <c r="U20" s="110"/>
      <c r="V20" s="111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12500</v>
      </c>
      <c r="P21" s="3">
        <f t="shared" si="2"/>
        <v>0</v>
      </c>
      <c r="Q21" s="2">
        <v>5811.4</v>
      </c>
      <c r="R21" s="102"/>
      <c r="S21" s="103"/>
      <c r="T21" s="104"/>
      <c r="U21" s="110"/>
      <c r="V21" s="111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20900</v>
      </c>
      <c r="P22" s="3">
        <f t="shared" si="2"/>
        <v>0</v>
      </c>
      <c r="Q22" s="2">
        <v>5811.4</v>
      </c>
      <c r="R22" s="98"/>
      <c r="S22" s="99"/>
      <c r="T22" s="100"/>
      <c r="U22" s="125"/>
      <c r="V22" s="126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44885.64</v>
      </c>
      <c r="C23" s="85">
        <f t="shared" si="4"/>
        <v>3839.8</v>
      </c>
      <c r="D23" s="107">
        <f t="shared" si="4"/>
        <v>607.69</v>
      </c>
      <c r="E23" s="107">
        <f t="shared" si="4"/>
        <v>3232.1099999999997</v>
      </c>
      <c r="F23" s="85">
        <f t="shared" si="4"/>
        <v>1707.2</v>
      </c>
      <c r="G23" s="85">
        <f t="shared" si="4"/>
        <v>4006.2</v>
      </c>
      <c r="H23" s="85">
        <f t="shared" si="4"/>
        <v>17260.9</v>
      </c>
      <c r="I23" s="85">
        <f t="shared" si="4"/>
        <v>1418.3</v>
      </c>
      <c r="J23" s="85">
        <f t="shared" si="4"/>
        <v>483.34999999999997</v>
      </c>
      <c r="K23" s="85">
        <f t="shared" si="4"/>
        <v>579.3</v>
      </c>
      <c r="L23" s="85">
        <f t="shared" si="4"/>
        <v>1137.4</v>
      </c>
      <c r="M23" s="84">
        <f t="shared" si="4"/>
        <v>229.76000000000067</v>
      </c>
      <c r="N23" s="84">
        <f t="shared" si="4"/>
        <v>75547.84999999999</v>
      </c>
      <c r="O23" s="84">
        <f t="shared" si="4"/>
        <v>130100</v>
      </c>
      <c r="P23" s="86">
        <f>N23/O23</f>
        <v>0.5806906225980014</v>
      </c>
      <c r="Q23" s="2"/>
      <c r="R23" s="75">
        <f>SUM(R4:R22)</f>
        <v>189.2</v>
      </c>
      <c r="S23" s="75">
        <f>SUM(S4:S22)</f>
        <v>0</v>
      </c>
      <c r="T23" s="75">
        <f>SUM(T4:T22)</f>
        <v>279.69</v>
      </c>
      <c r="U23" s="127">
        <f>SUM(U4:U22)</f>
        <v>0</v>
      </c>
      <c r="V23" s="128"/>
      <c r="W23" s="75">
        <f>R23+S23+U23+T23+V23</f>
        <v>468.89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5" t="s">
        <v>33</v>
      </c>
      <c r="S26" s="115"/>
      <c r="T26" s="115"/>
      <c r="U26" s="11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>
        <v>43209</v>
      </c>
      <c r="S28" s="130">
        <v>1.8824</v>
      </c>
      <c r="T28" s="130"/>
      <c r="U28" s="13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/>
      <c r="S29" s="130"/>
      <c r="T29" s="130"/>
      <c r="U29" s="13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2" t="s">
        <v>45</v>
      </c>
      <c r="T31" s="11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40</v>
      </c>
      <c r="T32" s="11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30</v>
      </c>
      <c r="S36" s="115"/>
      <c r="T36" s="115"/>
      <c r="U36" s="11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>
        <v>43209</v>
      </c>
      <c r="S38" s="119">
        <v>6397.650409999999</v>
      </c>
      <c r="T38" s="120"/>
      <c r="U38" s="12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/>
      <c r="S39" s="122"/>
      <c r="T39" s="123"/>
      <c r="U39" s="12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6" t="s">
        <v>92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49</v>
      </c>
      <c r="E27" s="152"/>
      <c r="F27" s="153" t="s">
        <v>44</v>
      </c>
      <c r="G27" s="154"/>
      <c r="H27" s="155" t="s">
        <v>52</v>
      </c>
      <c r="I27" s="151"/>
      <c r="J27" s="166"/>
      <c r="K27" s="167"/>
      <c r="L27" s="163" t="s">
        <v>36</v>
      </c>
      <c r="M27" s="164"/>
      <c r="N27" s="165"/>
      <c r="O27" s="159" t="s">
        <v>93</v>
      </c>
      <c r="P27" s="160"/>
    </row>
    <row r="28" spans="1:16" ht="30.75" customHeight="1">
      <c r="A28" s="150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квітень!S38</f>
        <v>6397.650409999999</v>
      </c>
      <c r="B29" s="45">
        <v>3015</v>
      </c>
      <c r="C29" s="45">
        <v>1390.87</v>
      </c>
      <c r="D29" s="45">
        <v>806.429</v>
      </c>
      <c r="E29" s="45">
        <v>806.47</v>
      </c>
      <c r="F29" s="45">
        <v>8000</v>
      </c>
      <c r="G29" s="45">
        <v>1737.49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3937.83</v>
      </c>
      <c r="N29" s="47">
        <f>M29-L29</f>
        <v>-7891.599</v>
      </c>
      <c r="O29" s="161">
        <f>квітень!S28</f>
        <v>1.8824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263681.17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47786.41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86333.59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8648.95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31445.42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11756.089999999967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454168.62999999995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1390.87</v>
      </c>
    </row>
    <row r="59" spans="1:3" ht="25.5">
      <c r="A59" s="76" t="s">
        <v>54</v>
      </c>
      <c r="B59" s="9">
        <f>D29</f>
        <v>806.429</v>
      </c>
      <c r="C59" s="9">
        <f>E29</f>
        <v>806.47</v>
      </c>
    </row>
    <row r="60" spans="1:3" ht="12.75">
      <c r="A60" s="76" t="s">
        <v>55</v>
      </c>
      <c r="B60" s="9">
        <f>F29</f>
        <v>8000</v>
      </c>
      <c r="C60" s="9">
        <f>G29</f>
        <v>1737.49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2018-04-20T08:16:42Z</dcterms:modified>
  <cp:category/>
  <cp:version/>
  <cp:contentType/>
  <cp:contentStatus/>
</cp:coreProperties>
</file>